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Финансисты\Документы\БЮДЖЕТ\БЮДЖЕТ 2022\ИСПОЛНЕНИЕ БЮДЖЕТА\"/>
    </mc:Choice>
  </mc:AlternateContent>
  <bookViews>
    <workbookView xWindow="360" yWindow="510" windowWidth="14940" windowHeight="8910"/>
  </bookViews>
  <sheets>
    <sheet name="анализ" sheetId="1" r:id="rId1"/>
  </sheets>
  <definedNames>
    <definedName name="APPT" localSheetId="0">анализ!#REF!</definedName>
    <definedName name="FIO" localSheetId="0">анализ!#REF!</definedName>
    <definedName name="LAST_CELL" localSheetId="0">анализ!#REF!</definedName>
    <definedName name="SIGN" localSheetId="0">анализ!$B$11:$K$11</definedName>
  </definedNames>
  <calcPr calcId="152511"/>
</workbook>
</file>

<file path=xl/calcChain.xml><?xml version="1.0" encoding="utf-8"?>
<calcChain xmlns="http://schemas.openxmlformats.org/spreadsheetml/2006/main">
  <c r="D17" i="1" l="1"/>
  <c r="G34" i="1" l="1"/>
  <c r="G37" i="1" s="1"/>
  <c r="F34" i="1"/>
  <c r="F37" i="1" s="1"/>
  <c r="G32" i="1"/>
  <c r="F32" i="1"/>
  <c r="G29" i="1"/>
  <c r="F29" i="1"/>
  <c r="G27" i="1"/>
  <c r="F27" i="1"/>
  <c r="G23" i="1"/>
  <c r="F23" i="1"/>
  <c r="G19" i="1"/>
  <c r="F19" i="1"/>
  <c r="G17" i="1"/>
  <c r="F17" i="1"/>
  <c r="G15" i="1"/>
  <c r="F15" i="1"/>
  <c r="G7" i="1"/>
  <c r="F7" i="1"/>
  <c r="D19" i="1"/>
  <c r="D23" i="1"/>
  <c r="D27" i="1"/>
  <c r="D29" i="1"/>
  <c r="D32" i="1"/>
  <c r="D34" i="1"/>
  <c r="D15" i="1"/>
  <c r="D7" i="1"/>
  <c r="D37" i="1" l="1"/>
  <c r="I9" i="1"/>
  <c r="I10" i="1"/>
  <c r="I11" i="1"/>
  <c r="I12" i="1"/>
  <c r="I14" i="1"/>
  <c r="I16" i="1"/>
  <c r="I21" i="1"/>
  <c r="I22" i="1"/>
  <c r="I24" i="1"/>
  <c r="I25" i="1"/>
  <c r="I26" i="1"/>
  <c r="I28" i="1"/>
  <c r="I30" i="1"/>
  <c r="I31" i="1"/>
  <c r="I33" i="1"/>
  <c r="I35" i="1"/>
  <c r="I36" i="1"/>
  <c r="I8" i="1"/>
  <c r="E34" i="1" l="1"/>
  <c r="E32" i="1"/>
  <c r="E29" i="1"/>
  <c r="E27" i="1"/>
  <c r="E23" i="1"/>
  <c r="E19" i="1"/>
  <c r="E17" i="1"/>
  <c r="E15" i="1"/>
  <c r="E37" i="1" s="1"/>
  <c r="E7" i="1"/>
  <c r="I19" i="1" l="1"/>
  <c r="H18" i="1" l="1"/>
  <c r="H17" i="1" s="1"/>
  <c r="H12" i="1" l="1"/>
  <c r="I7" i="1" l="1"/>
  <c r="H7" i="1"/>
  <c r="I34" i="1"/>
  <c r="H22" i="1" l="1"/>
  <c r="H11" i="1"/>
  <c r="H36" i="1" l="1"/>
  <c r="H35" i="1"/>
  <c r="H33" i="1"/>
  <c r="H31" i="1"/>
  <c r="H30" i="1"/>
  <c r="H28" i="1"/>
  <c r="H26" i="1"/>
  <c r="H25" i="1"/>
  <c r="H24" i="1"/>
  <c r="H21" i="1"/>
  <c r="H16" i="1"/>
  <c r="H14" i="1"/>
  <c r="H10" i="1"/>
  <c r="H9" i="1"/>
  <c r="H8" i="1"/>
  <c r="I15" i="1" l="1"/>
  <c r="I23" i="1"/>
  <c r="I27" i="1"/>
  <c r="I29" i="1"/>
  <c r="I32" i="1"/>
  <c r="H29" i="1" l="1"/>
  <c r="H32" i="1"/>
  <c r="H27" i="1"/>
  <c r="H23" i="1"/>
  <c r="H15" i="1"/>
  <c r="H34" i="1"/>
  <c r="H19" i="1"/>
  <c r="I37" i="1" l="1"/>
  <c r="H37" i="1"/>
  <c r="H38" i="1" l="1"/>
  <c r="I38" i="1"/>
</calcChain>
</file>

<file path=xl/comments1.xml><?xml version="1.0" encoding="utf-8"?>
<comments xmlns="http://schemas.openxmlformats.org/spreadsheetml/2006/main">
  <authors>
    <author>Александра Николаевна Прасина</author>
  </authors>
  <commentList>
    <comment ref="I4" authorId="0" shapeId="0">
      <text>
        <r>
          <rPr>
            <b/>
            <sz val="9"/>
            <color indexed="81"/>
            <rFont val="Tahoma"/>
            <charset val="1"/>
          </rPr>
          <t>Александра Николаевна Прасина: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<sst xmlns="http://schemas.openxmlformats.org/spreadsheetml/2006/main" count="73" uniqueCount="73">
  <si>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</si>
  <si>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</si>
  <si>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</si>
  <si>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</si>
  <si>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</si>
  <si>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</si>
  <si>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</si>
  <si>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</si>
  <si>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</si>
  <si>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</si>
  <si>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</si>
  <si>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</si>
  <si>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</si>
  <si>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</si>
  <si>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</si>
  <si>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</si>
  <si>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</si>
  <si>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</si>
  <si>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</si>
  <si>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</si>
  <si>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</si>
  <si>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</si>
  <si>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</si>
  <si>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</si>
  <si>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</si>
  <si>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</si>
  <si>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</si>
  <si>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</si>
  <si>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</si>
  <si>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</si>
  <si>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</si>
  <si>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</si>
  <si>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</si>
  <si>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0800</t>
  </si>
  <si>
    <t>0801</t>
  </si>
  <si>
    <t>Культура</t>
  </si>
  <si>
    <t>1000</t>
  </si>
  <si>
    <t>СОЦИАЛЬНАЯ ПОЛИТИКА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</si>
  <si>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</si>
  <si>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</si>
  <si>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</si>
  <si>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</si>
  <si>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</si>
  <si>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</si>
  <si>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</si>
  <si>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</si>
  <si>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</si>
  <si>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</si>
  <si>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</si>
  <si>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</si>
  <si>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</si>
  <si>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</si>
  <si>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Раздел, подраздел</t>
  </si>
  <si>
    <t>Наименование разделов и подразделов</t>
  </si>
  <si>
    <t>Исп., %</t>
  </si>
  <si>
    <t>КУЛЬТУРА, КИНЕМАТОГРАФИЯ</t>
  </si>
  <si>
    <t>ВСЕГО РАСХОДОВ</t>
  </si>
  <si>
    <t>Дефицит бюджета (-), профицит</t>
  </si>
  <si>
    <t>0107</t>
  </si>
  <si>
    <t>Обеспечение проведения выборов и референдумов</t>
  </si>
  <si>
    <t>НАЦИОНАЛЬНАЯ БЕЗОПАСНОСТЬ И ПРАВООХРАНИТЕЛЬНАЯ ДЕЯТЕЛЬНОСТЬ</t>
  </si>
  <si>
    <t>0310</t>
  </si>
  <si>
    <t>0408</t>
  </si>
  <si>
    <t>Транспорт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</si>
  <si>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</si>
  <si>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</t>
  </si>
  <si>
    <t>Утвержденный первоначальный план на 2022 год, тыс. руб.</t>
  </si>
  <si>
    <t>Темп роста в %</t>
  </si>
  <si>
    <t>Кассовое исполнение на 01 июля 2021г.</t>
  </si>
  <si>
    <t>Утвержденный первоначальный план на 01 июля 2022 год, тыс. руб.</t>
  </si>
  <si>
    <t>Кассовое исполнение на  1 июля  2022 года,              тыс. руб.</t>
  </si>
  <si>
    <t xml:space="preserve">Анализ исполнения бюджета муниципального образования «Александровское сельское поселение» в  разрезе разделов, подразделов за  1 полугодие 2022года.
</t>
  </si>
  <si>
    <t>Исп. Новосельцева А.Н. тел. 24403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</si>
</sst>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9" x14ac:knownFonts="1">
    <font>
      <sz val="10"/>
      <name val="Arial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vertical="center"/>
    </xf>
    <xf numFmtId="0" fontId="4" fillId="0" borderId="0" xfId="0" applyFont="1"/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165" fontId="3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right"/>
    </xf>
    <xf numFmtId="0" fontId="2" fillId="0" borderId="1" xfId="0" applyFont="1" applyBorder="1"/>
    <xf numFmtId="164" fontId="3" fillId="0" borderId="1" xfId="0" applyNumberFormat="1" applyFont="1" applyBorder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/>
    </xf>
    <xf numFmtId="0" fontId="4" fillId="0" borderId="1" xfId="0" applyFont="1" applyBorder="1"/>
    <xf numFmtId="0" fontId="1" fillId="0" borderId="1" xfId="0" applyFont="1" applyBorder="1"/>
    <xf numFmtId="0" fontId="8" fillId="0" borderId="1" xfId="0" applyFont="1" applyBorder="1"/>
    <xf numFmtId="166" fontId="0" fillId="0" borderId="1" xfId="0" applyNumberFormat="1" applyBorder="1"/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B2:M40"/>
  <sheetViews>
    <sheetView showGridLines="0" tabSelected="1" workbookViewId="0">
      <selection activeCell="D38" sqref="D38"/>
    </sheetView>
  </sheetViews>
  <sheetFormatPr defaultRowHeight="12.75" customHeight="1" outlineLevelRow="2" x14ac:dyDescent="0.25"/>
  <cols>
    <col min="2" max="2" width="50.42578125" style="1" customWidth="1"/>
    <col min="3" max="3" width="10.140625" style="1" customWidth="1"/>
    <col min="4" max="4" width="12.5703125" style="1" customWidth="1"/>
    <col min="5" max="6" width="13.140625" style="1" customWidth="1"/>
    <col min="7" max="7" width="12.28515625" style="1" customWidth="1"/>
    <col min="8" max="8" width="7.85546875" style="2" customWidth="1"/>
    <col min="10" max="10" width="13.140625" customWidth="1"/>
    <col min="11" max="13" width="9.140625" customWidth="1"/>
  </cols>
  <sheetData>
    <row r="2" spans="2:13" ht="12.75" customHeight="1" x14ac:dyDescent="0.2">
      <c r="B2" s="26" t="s">
        <v>71</v>
      </c>
      <c r="C2" s="27"/>
      <c r="D2" s="27"/>
      <c r="E2" s="27"/>
      <c r="F2" s="27"/>
      <c r="G2" s="27"/>
      <c r="H2" s="27"/>
      <c r="I2" s="27"/>
    </row>
    <row r="3" spans="2:13" ht="18.75" customHeight="1" x14ac:dyDescent="0.2">
      <c r="B3" s="28"/>
      <c r="C3" s="28"/>
      <c r="D3" s="28"/>
      <c r="E3" s="28"/>
      <c r="F3" s="28"/>
      <c r="G3" s="28"/>
      <c r="H3" s="28"/>
      <c r="I3" s="28"/>
    </row>
    <row r="4" spans="2:13" ht="12.75" customHeight="1" x14ac:dyDescent="0.2">
      <c r="B4" s="32" t="s">
        <v>53</v>
      </c>
      <c r="C4" s="32" t="s">
        <v>52</v>
      </c>
      <c r="D4" s="18"/>
      <c r="E4" s="32" t="s">
        <v>66</v>
      </c>
      <c r="F4" s="18"/>
      <c r="G4" s="32" t="s">
        <v>70</v>
      </c>
      <c r="H4" s="32" t="s">
        <v>54</v>
      </c>
      <c r="I4" s="29" t="s">
        <v>67</v>
      </c>
    </row>
    <row r="5" spans="2:13" ht="12.75" customHeight="1" x14ac:dyDescent="0.2">
      <c r="B5" s="33"/>
      <c r="C5" s="33"/>
      <c r="D5" s="25"/>
      <c r="E5" s="33"/>
      <c r="F5" s="25"/>
      <c r="G5" s="33"/>
      <c r="H5" s="33"/>
      <c r="I5" s="30"/>
    </row>
    <row r="6" spans="2:13" ht="104.25" customHeight="1" x14ac:dyDescent="0.2">
      <c r="B6" s="34"/>
      <c r="C6" s="34"/>
      <c r="D6" s="19" t="s">
        <v>68</v>
      </c>
      <c r="E6" s="34"/>
      <c r="F6" s="19" t="s">
        <v>69</v>
      </c>
      <c r="G6" s="34"/>
      <c r="H6" s="34"/>
      <c r="I6" s="31"/>
    </row>
    <row r="7" spans="2:13" ht="15.75" x14ac:dyDescent="0.25">
      <c r="B7" s="5" t="s">
        <v>1</v>
      </c>
      <c r="C7" s="4" t="s">
        <v>0</v>
      </c>
      <c r="D7" s="6">
        <f>D8+D9+D10+D11+D13+D14+D12</f>
        <v>11053.168469999999</v>
      </c>
      <c r="E7" s="23">
        <f>E8+E9+E10+E11+E12+E13+E14</f>
        <v>24656.923999999999</v>
      </c>
      <c r="F7" s="6">
        <f>F8+F9+F10+F11+F13+F14+F12</f>
        <v>24499.275840000002</v>
      </c>
      <c r="G7" s="6">
        <f>G8+G9+G10+G11+G13+G14+G12</f>
        <v>10308.087160000001</v>
      </c>
      <c r="H7" s="7">
        <f t="shared" ref="H7:H12" si="0">G7/F7*100</f>
        <v>42.075068778849264</v>
      </c>
      <c r="I7" s="24">
        <f>G7*100/D7</f>
        <v>93.259115591857096</v>
      </c>
    </row>
    <row r="8" spans="2:13" ht="45" outlineLevel="2" x14ac:dyDescent="0.25">
      <c r="B8" s="9" t="s">
        <v>3</v>
      </c>
      <c r="C8" s="8" t="s">
        <v>2</v>
      </c>
      <c r="D8" s="10">
        <v>672.40495999999996</v>
      </c>
      <c r="E8" s="22">
        <v>1755.491</v>
      </c>
      <c r="F8" s="10">
        <v>1755.491</v>
      </c>
      <c r="G8" s="10">
        <v>819.80258000000003</v>
      </c>
      <c r="H8" s="20">
        <f t="shared" si="0"/>
        <v>46.699332551405845</v>
      </c>
      <c r="I8" s="24">
        <f>G8*100/D8</f>
        <v>121.92095965502695</v>
      </c>
      <c r="M8" t="s">
        <v>65</v>
      </c>
    </row>
    <row r="9" spans="2:13" ht="60" outlineLevel="2" x14ac:dyDescent="0.25">
      <c r="B9" s="9" t="s">
        <v>5</v>
      </c>
      <c r="C9" s="8" t="s">
        <v>4</v>
      </c>
      <c r="D9" s="10">
        <v>364.19644</v>
      </c>
      <c r="E9" s="22">
        <v>820.5</v>
      </c>
      <c r="F9" s="10">
        <v>820.5</v>
      </c>
      <c r="G9" s="10">
        <v>396.10124999999999</v>
      </c>
      <c r="H9" s="20">
        <f t="shared" si="0"/>
        <v>48.275594149908592</v>
      </c>
      <c r="I9" s="24">
        <f t="shared" ref="I9:I38" si="1">G9*100/D9</f>
        <v>108.76033000212742</v>
      </c>
    </row>
    <row r="10" spans="2:13" ht="42.75" customHeight="1" outlineLevel="2" x14ac:dyDescent="0.25">
      <c r="B10" s="9" t="s">
        <v>7</v>
      </c>
      <c r="C10" s="8" t="s">
        <v>6</v>
      </c>
      <c r="D10" s="10">
        <v>7170.9095500000003</v>
      </c>
      <c r="E10" s="22">
        <v>15803.451999999999</v>
      </c>
      <c r="F10" s="10">
        <v>15828.451999999999</v>
      </c>
      <c r="G10" s="10">
        <v>6804.57323</v>
      </c>
      <c r="H10" s="11">
        <f t="shared" si="0"/>
        <v>42.989505417206942</v>
      </c>
      <c r="I10" s="24">
        <f t="shared" si="1"/>
        <v>94.891354890956606</v>
      </c>
    </row>
    <row r="11" spans="2:13" ht="48.75" customHeight="1" outlineLevel="2" x14ac:dyDescent="0.25">
      <c r="B11" s="9" t="s">
        <v>9</v>
      </c>
      <c r="C11" s="8" t="s">
        <v>8</v>
      </c>
      <c r="D11" s="10">
        <v>413.149</v>
      </c>
      <c r="E11" s="22">
        <v>759.41099999999994</v>
      </c>
      <c r="F11" s="10">
        <v>759.41099999999994</v>
      </c>
      <c r="G11" s="10">
        <v>420.149</v>
      </c>
      <c r="H11" s="11">
        <f t="shared" si="0"/>
        <v>55.325640529304955</v>
      </c>
      <c r="I11" s="24">
        <f t="shared" si="1"/>
        <v>101.69430399202226</v>
      </c>
    </row>
    <row r="12" spans="2:13" ht="21.75" customHeight="1" outlineLevel="2" x14ac:dyDescent="0.25">
      <c r="B12" s="9" t="s">
        <v>59</v>
      </c>
      <c r="C12" s="8" t="s">
        <v>58</v>
      </c>
      <c r="D12" s="10">
        <v>219.60679999999999</v>
      </c>
      <c r="E12" s="22">
        <v>900</v>
      </c>
      <c r="F12" s="10">
        <v>900</v>
      </c>
      <c r="G12" s="10">
        <v>0</v>
      </c>
      <c r="H12" s="11">
        <f t="shared" si="0"/>
        <v>0</v>
      </c>
      <c r="I12" s="24">
        <f t="shared" si="1"/>
        <v>0</v>
      </c>
    </row>
    <row r="13" spans="2:13" ht="15.75" outlineLevel="2" x14ac:dyDescent="0.25">
      <c r="B13" s="9" t="s">
        <v>11</v>
      </c>
      <c r="C13" s="8" t="s">
        <v>10</v>
      </c>
      <c r="D13" s="10">
        <v>0</v>
      </c>
      <c r="E13" s="22">
        <v>600</v>
      </c>
      <c r="F13" s="10">
        <v>350.81993</v>
      </c>
      <c r="G13" s="10">
        <v>0</v>
      </c>
      <c r="H13" s="11">
        <v>0</v>
      </c>
      <c r="I13" s="24"/>
    </row>
    <row r="14" spans="2:13" ht="15.75" outlineLevel="2" x14ac:dyDescent="0.25">
      <c r="B14" s="9" t="s">
        <v>13</v>
      </c>
      <c r="C14" s="8" t="s">
        <v>12</v>
      </c>
      <c r="D14" s="10">
        <v>2212.9017199999998</v>
      </c>
      <c r="E14" s="22">
        <v>4018.07</v>
      </c>
      <c r="F14" s="10">
        <v>4084.6019099999999</v>
      </c>
      <c r="G14" s="10">
        <v>1867.4611</v>
      </c>
      <c r="H14" s="11">
        <f>G14/F14*100</f>
        <v>45.719537451814979</v>
      </c>
      <c r="I14" s="24">
        <f t="shared" si="1"/>
        <v>84.389698969550267</v>
      </c>
    </row>
    <row r="15" spans="2:13" ht="15.75" x14ac:dyDescent="0.25">
      <c r="B15" s="5" t="s">
        <v>15</v>
      </c>
      <c r="C15" s="4" t="s">
        <v>14</v>
      </c>
      <c r="D15" s="6">
        <f>D16</f>
        <v>429.62293</v>
      </c>
      <c r="E15" s="23">
        <f>E16</f>
        <v>1003.9</v>
      </c>
      <c r="F15" s="6">
        <f>F16</f>
        <v>1003.9</v>
      </c>
      <c r="G15" s="6">
        <f>G16</f>
        <v>468.08345000000003</v>
      </c>
      <c r="H15" s="7">
        <f>G15/F15*100</f>
        <v>46.626501643590004</v>
      </c>
      <c r="I15" s="24">
        <f t="shared" si="1"/>
        <v>108.95215718583736</v>
      </c>
    </row>
    <row r="16" spans="2:13" ht="15.75" outlineLevel="2" x14ac:dyDescent="0.25">
      <c r="B16" s="9" t="s">
        <v>17</v>
      </c>
      <c r="C16" s="8" t="s">
        <v>16</v>
      </c>
      <c r="D16" s="10">
        <v>429.62293</v>
      </c>
      <c r="E16" s="22">
        <v>1003.9</v>
      </c>
      <c r="F16" s="10">
        <v>1003.9</v>
      </c>
      <c r="G16" s="10">
        <v>468.08345000000003</v>
      </c>
      <c r="H16" s="11">
        <f>G16/F16*100</f>
        <v>46.626501643590004</v>
      </c>
      <c r="I16" s="24">
        <f t="shared" si="1"/>
        <v>108.95215718583736</v>
      </c>
    </row>
    <row r="17" spans="2:10" ht="28.5" outlineLevel="2" x14ac:dyDescent="0.25">
      <c r="B17" s="5" t="s">
        <v>60</v>
      </c>
      <c r="C17" s="4" t="s">
        <v>18</v>
      </c>
      <c r="D17" s="6">
        <f>D18</f>
        <v>102.295</v>
      </c>
      <c r="E17" s="23">
        <f>E18</f>
        <v>136</v>
      </c>
      <c r="F17" s="6">
        <f>F18</f>
        <v>136</v>
      </c>
      <c r="G17" s="6">
        <f>G18</f>
        <v>10.37898</v>
      </c>
      <c r="H17" s="7">
        <f>H18</f>
        <v>7.6316029411764719</v>
      </c>
      <c r="I17" s="24"/>
    </row>
    <row r="18" spans="2:10" ht="45" outlineLevel="2" x14ac:dyDescent="0.25">
      <c r="B18" s="9" t="s">
        <v>64</v>
      </c>
      <c r="C18" s="8" t="s">
        <v>61</v>
      </c>
      <c r="D18" s="10">
        <v>102.295</v>
      </c>
      <c r="E18" s="22">
        <v>136</v>
      </c>
      <c r="F18" s="10">
        <v>136</v>
      </c>
      <c r="G18" s="10">
        <v>10.37898</v>
      </c>
      <c r="H18" s="11">
        <f>G18*100/F18</f>
        <v>7.6316029411764719</v>
      </c>
      <c r="I18" s="24"/>
    </row>
    <row r="19" spans="2:10" ht="15.75" x14ac:dyDescent="0.25">
      <c r="B19" s="5" t="s">
        <v>20</v>
      </c>
      <c r="C19" s="4" t="s">
        <v>19</v>
      </c>
      <c r="D19" s="6">
        <f>D20+D21+D22</f>
        <v>3160.2560800000001</v>
      </c>
      <c r="E19" s="23">
        <f>E20+E21+E22</f>
        <v>55801.579000000005</v>
      </c>
      <c r="F19" s="6">
        <f>F21+F22+F20</f>
        <v>19974.67928</v>
      </c>
      <c r="G19" s="6">
        <f>G21+G22+G20</f>
        <v>3879.5588699999998</v>
      </c>
      <c r="H19" s="7">
        <f>G19/F19*100</f>
        <v>19.422383787080257</v>
      </c>
      <c r="I19" s="24">
        <f t="shared" si="1"/>
        <v>122.76090202158554</v>
      </c>
    </row>
    <row r="20" spans="2:10" ht="15.75" x14ac:dyDescent="0.25">
      <c r="B20" s="9" t="s">
        <v>63</v>
      </c>
      <c r="C20" s="8" t="s">
        <v>62</v>
      </c>
      <c r="D20" s="10">
        <v>0</v>
      </c>
      <c r="E20" s="22">
        <v>0</v>
      </c>
      <c r="F20" s="10">
        <v>615</v>
      </c>
      <c r="G20" s="10">
        <v>250</v>
      </c>
      <c r="H20" s="11"/>
      <c r="I20" s="24"/>
    </row>
    <row r="21" spans="2:10" s="3" customFormat="1" ht="15" outlineLevel="2" x14ac:dyDescent="0.2">
      <c r="B21" s="9" t="s">
        <v>22</v>
      </c>
      <c r="C21" s="8" t="s">
        <v>21</v>
      </c>
      <c r="D21" s="10">
        <v>3101.2560800000001</v>
      </c>
      <c r="E21" s="21">
        <v>55583.3</v>
      </c>
      <c r="F21" s="10">
        <v>19181.400000000001</v>
      </c>
      <c r="G21" s="10">
        <v>3568.5588699999998</v>
      </c>
      <c r="H21" s="11">
        <f t="shared" ref="H21:H38" si="2">G21/F21*100</f>
        <v>18.604266998237872</v>
      </c>
      <c r="I21" s="24">
        <f t="shared" si="1"/>
        <v>115.06817811704217</v>
      </c>
    </row>
    <row r="22" spans="2:10" s="3" customFormat="1" ht="15" outlineLevel="2" x14ac:dyDescent="0.2">
      <c r="B22" s="9" t="s">
        <v>24</v>
      </c>
      <c r="C22" s="8" t="s">
        <v>23</v>
      </c>
      <c r="D22" s="10">
        <v>59</v>
      </c>
      <c r="E22" s="21">
        <v>218.279</v>
      </c>
      <c r="F22" s="10">
        <v>178.27928</v>
      </c>
      <c r="G22" s="10">
        <v>61</v>
      </c>
      <c r="H22" s="11">
        <f t="shared" si="2"/>
        <v>34.215978435632003</v>
      </c>
      <c r="I22" s="24">
        <f t="shared" si="1"/>
        <v>103.38983050847457</v>
      </c>
    </row>
    <row r="23" spans="2:10" ht="16.5" customHeight="1" x14ac:dyDescent="0.25">
      <c r="B23" s="5" t="s">
        <v>26</v>
      </c>
      <c r="C23" s="4" t="s">
        <v>25</v>
      </c>
      <c r="D23" s="6">
        <f t="shared" ref="D23" si="3">D24+D25+D26</f>
        <v>8278.30674</v>
      </c>
      <c r="E23" s="23">
        <f>E24+E25+E26</f>
        <v>20129.044000000002</v>
      </c>
      <c r="F23" s="6">
        <f>F24+F25+F26</f>
        <v>19783.81495</v>
      </c>
      <c r="G23" s="6">
        <f t="shared" ref="G23" si="4">G24+G25+G26</f>
        <v>7142.381159999999</v>
      </c>
      <c r="H23" s="7">
        <f t="shared" si="2"/>
        <v>36.102142979253856</v>
      </c>
      <c r="I23" s="24">
        <f t="shared" si="1"/>
        <v>86.278285938459916</v>
      </c>
    </row>
    <row r="24" spans="2:10" s="3" customFormat="1" ht="15.75" outlineLevel="2" x14ac:dyDescent="0.25">
      <c r="B24" s="9" t="s">
        <v>28</v>
      </c>
      <c r="C24" s="8" t="s">
        <v>27</v>
      </c>
      <c r="D24" s="10">
        <v>2230.6754999999998</v>
      </c>
      <c r="E24" s="21">
        <v>2103.91</v>
      </c>
      <c r="F24" s="10">
        <v>2961.86706</v>
      </c>
      <c r="G24" s="10">
        <v>1237.8370299999999</v>
      </c>
      <c r="H24" s="11">
        <f t="shared" si="2"/>
        <v>41.792457423798076</v>
      </c>
      <c r="I24" s="24">
        <f t="shared" si="1"/>
        <v>55.491577775431701</v>
      </c>
      <c r="J24" s="1"/>
    </row>
    <row r="25" spans="2:10" s="3" customFormat="1" ht="15.75" outlineLevel="2" x14ac:dyDescent="0.25">
      <c r="B25" s="9" t="s">
        <v>30</v>
      </c>
      <c r="C25" s="8" t="s">
        <v>29</v>
      </c>
      <c r="D25" s="10">
        <v>3181.3975700000001</v>
      </c>
      <c r="E25" s="21">
        <v>2780.8330000000001</v>
      </c>
      <c r="F25" s="10">
        <v>1577.6439499999999</v>
      </c>
      <c r="G25" s="10">
        <v>909.14395000000002</v>
      </c>
      <c r="H25" s="11">
        <f t="shared" si="2"/>
        <v>57.626687567876147</v>
      </c>
      <c r="I25" s="24">
        <f t="shared" si="1"/>
        <v>28.576873213617247</v>
      </c>
      <c r="J25" s="1"/>
    </row>
    <row r="26" spans="2:10" s="3" customFormat="1" ht="15" outlineLevel="2" x14ac:dyDescent="0.2">
      <c r="B26" s="9" t="s">
        <v>32</v>
      </c>
      <c r="C26" s="8" t="s">
        <v>31</v>
      </c>
      <c r="D26" s="10">
        <v>2866.2336700000001</v>
      </c>
      <c r="E26" s="21">
        <v>15244.300999999999</v>
      </c>
      <c r="F26" s="10">
        <v>15244.30394</v>
      </c>
      <c r="G26" s="10">
        <v>4995.4001799999996</v>
      </c>
      <c r="H26" s="11">
        <f t="shared" si="2"/>
        <v>32.768962096671501</v>
      </c>
      <c r="I26" s="24">
        <f t="shared" si="1"/>
        <v>174.28447067262314</v>
      </c>
    </row>
    <row r="27" spans="2:10" ht="15.75" x14ac:dyDescent="0.25">
      <c r="B27" s="5" t="s">
        <v>55</v>
      </c>
      <c r="C27" s="4" t="s">
        <v>33</v>
      </c>
      <c r="D27" s="6">
        <f>D28</f>
        <v>7821.01</v>
      </c>
      <c r="E27" s="23">
        <f>E28</f>
        <v>22248.77</v>
      </c>
      <c r="F27" s="6">
        <f>F28</f>
        <v>22282.56972</v>
      </c>
      <c r="G27" s="6">
        <f>G28</f>
        <v>12037.93772</v>
      </c>
      <c r="H27" s="7">
        <f t="shared" si="2"/>
        <v>54.024010117626595</v>
      </c>
      <c r="I27" s="24">
        <f t="shared" si="1"/>
        <v>153.91794307896294</v>
      </c>
    </row>
    <row r="28" spans="2:10" s="3" customFormat="1" ht="15" outlineLevel="2" x14ac:dyDescent="0.2">
      <c r="B28" s="9" t="s">
        <v>35</v>
      </c>
      <c r="C28" s="8" t="s">
        <v>34</v>
      </c>
      <c r="D28" s="10">
        <v>7821.01</v>
      </c>
      <c r="E28" s="21">
        <v>22248.77</v>
      </c>
      <c r="F28" s="10">
        <v>22282.56972</v>
      </c>
      <c r="G28" s="10">
        <v>12037.93772</v>
      </c>
      <c r="H28" s="11">
        <f t="shared" si="2"/>
        <v>54.024010117626595</v>
      </c>
      <c r="I28" s="24">
        <f t="shared" si="1"/>
        <v>153.91794307896294</v>
      </c>
    </row>
    <row r="29" spans="2:10" ht="15.75" x14ac:dyDescent="0.25">
      <c r="B29" s="5" t="s">
        <v>37</v>
      </c>
      <c r="C29" s="4" t="s">
        <v>36</v>
      </c>
      <c r="D29" s="6">
        <f t="shared" ref="D29" si="5">D30+D31</f>
        <v>999.57537000000002</v>
      </c>
      <c r="E29" s="23">
        <f>E30+E31</f>
        <v>3843.3</v>
      </c>
      <c r="F29" s="6">
        <f>F30+F31</f>
        <v>4562.8582200000001</v>
      </c>
      <c r="G29" s="6">
        <f t="shared" ref="G29" si="6">G30+G31</f>
        <v>1085.25245</v>
      </c>
      <c r="H29" s="7">
        <f t="shared" si="2"/>
        <v>23.784487653881122</v>
      </c>
      <c r="I29" s="24">
        <f t="shared" si="1"/>
        <v>108.57134765135319</v>
      </c>
    </row>
    <row r="30" spans="2:10" s="3" customFormat="1" ht="15" outlineLevel="2" x14ac:dyDescent="0.2">
      <c r="B30" s="9" t="s">
        <v>39</v>
      </c>
      <c r="C30" s="8" t="s">
        <v>38</v>
      </c>
      <c r="D30" s="10">
        <v>383.28507000000002</v>
      </c>
      <c r="E30" s="21">
        <v>1065</v>
      </c>
      <c r="F30" s="10">
        <v>2329.8421499999999</v>
      </c>
      <c r="G30" s="10">
        <v>568.09676999999999</v>
      </c>
      <c r="H30" s="11">
        <f t="shared" si="2"/>
        <v>24.3834875251098</v>
      </c>
      <c r="I30" s="24">
        <f t="shared" si="1"/>
        <v>148.21781865909881</v>
      </c>
    </row>
    <row r="31" spans="2:10" s="3" customFormat="1" ht="15" outlineLevel="2" x14ac:dyDescent="0.2">
      <c r="B31" s="9" t="s">
        <v>41</v>
      </c>
      <c r="C31" s="8" t="s">
        <v>40</v>
      </c>
      <c r="D31" s="10">
        <v>616.2903</v>
      </c>
      <c r="E31" s="21">
        <v>2778.3</v>
      </c>
      <c r="F31" s="10">
        <v>2233.0160700000001</v>
      </c>
      <c r="G31" s="10">
        <v>517.15567999999996</v>
      </c>
      <c r="H31" s="11">
        <f t="shared" si="2"/>
        <v>23.159514476758776</v>
      </c>
      <c r="I31" s="24">
        <f t="shared" si="1"/>
        <v>83.914298180581454</v>
      </c>
    </row>
    <row r="32" spans="2:10" ht="15.75" x14ac:dyDescent="0.25">
      <c r="B32" s="5" t="s">
        <v>43</v>
      </c>
      <c r="C32" s="4" t="s">
        <v>42</v>
      </c>
      <c r="D32" s="6">
        <f>D33</f>
        <v>2530.931</v>
      </c>
      <c r="E32" s="23">
        <f>E33</f>
        <v>5207.375</v>
      </c>
      <c r="F32" s="6">
        <f>F33</f>
        <v>5210.4250000000002</v>
      </c>
      <c r="G32" s="6">
        <f>G33</f>
        <v>2606.7579999999998</v>
      </c>
      <c r="H32" s="7">
        <f t="shared" si="2"/>
        <v>50.029661687866145</v>
      </c>
      <c r="I32" s="24">
        <f t="shared" si="1"/>
        <v>102.9960121394064</v>
      </c>
    </row>
    <row r="33" spans="2:10" s="3" customFormat="1" ht="15" outlineLevel="2" x14ac:dyDescent="0.2">
      <c r="B33" s="9" t="s">
        <v>45</v>
      </c>
      <c r="C33" s="8" t="s">
        <v>44</v>
      </c>
      <c r="D33" s="10">
        <v>2530.931</v>
      </c>
      <c r="E33" s="21">
        <v>5207.375</v>
      </c>
      <c r="F33" s="10">
        <v>5210.4250000000002</v>
      </c>
      <c r="G33" s="10">
        <v>2606.7579999999998</v>
      </c>
      <c r="H33" s="11">
        <f t="shared" si="2"/>
        <v>50.029661687866145</v>
      </c>
      <c r="I33" s="24">
        <f t="shared" si="1"/>
        <v>102.9960121394064</v>
      </c>
    </row>
    <row r="34" spans="2:10" ht="15.75" x14ac:dyDescent="0.25">
      <c r="B34" s="5" t="s">
        <v>47</v>
      </c>
      <c r="C34" s="4" t="s">
        <v>46</v>
      </c>
      <c r="D34" s="6">
        <f>D35+D36</f>
        <v>416.40782999999999</v>
      </c>
      <c r="E34" s="23">
        <f>E35+E36</f>
        <v>815</v>
      </c>
      <c r="F34" s="6">
        <f>F35+F36</f>
        <v>815</v>
      </c>
      <c r="G34" s="6">
        <f>G35+G36</f>
        <v>349.90319999999997</v>
      </c>
      <c r="H34" s="7">
        <f t="shared" si="2"/>
        <v>42.932907975460125</v>
      </c>
      <c r="I34" s="24">
        <f t="shared" si="1"/>
        <v>84.028967466822138</v>
      </c>
    </row>
    <row r="35" spans="2:10" s="3" customFormat="1" ht="15" outlineLevel="2" x14ac:dyDescent="0.2">
      <c r="B35" s="9" t="s">
        <v>49</v>
      </c>
      <c r="C35" s="8" t="s">
        <v>48</v>
      </c>
      <c r="D35" s="10">
        <v>165.8304</v>
      </c>
      <c r="E35" s="21">
        <v>400</v>
      </c>
      <c r="F35" s="10">
        <v>415</v>
      </c>
      <c r="G35" s="10">
        <v>153.69569999999999</v>
      </c>
      <c r="H35" s="11">
        <f t="shared" si="2"/>
        <v>37.035108433734933</v>
      </c>
      <c r="I35" s="24">
        <f t="shared" si="1"/>
        <v>92.68246352900313</v>
      </c>
    </row>
    <row r="36" spans="2:10" s="3" customFormat="1" ht="15" outlineLevel="2" x14ac:dyDescent="0.2">
      <c r="B36" s="9" t="s">
        <v>51</v>
      </c>
      <c r="C36" s="8" t="s">
        <v>50</v>
      </c>
      <c r="D36" s="10">
        <v>250.57742999999999</v>
      </c>
      <c r="E36" s="21">
        <v>415</v>
      </c>
      <c r="F36" s="10">
        <v>400</v>
      </c>
      <c r="G36" s="10">
        <v>196.20750000000001</v>
      </c>
      <c r="H36" s="11">
        <f t="shared" si="2"/>
        <v>49.051875000000003</v>
      </c>
      <c r="I36" s="24">
        <f t="shared" si="1"/>
        <v>78.302143972024936</v>
      </c>
    </row>
    <row r="37" spans="2:10" ht="15.75" x14ac:dyDescent="0.25">
      <c r="B37" s="13" t="s">
        <v>56</v>
      </c>
      <c r="C37" s="12"/>
      <c r="D37" s="14">
        <f>D34+D32+D29+D27+D23+D19+D17+D7+D15</f>
        <v>34791.573419999993</v>
      </c>
      <c r="E37" s="23">
        <f>E7+E15+E17+E19+E23+E27+E29+E32+E34</f>
        <v>133841.89200000002</v>
      </c>
      <c r="F37" s="14">
        <f>F34+F32+F29+F27+F23+F19+F15+F7+F17</f>
        <v>98268.52300999999</v>
      </c>
      <c r="G37" s="14">
        <f>G34+G32+G29+G27+G23+G19+G15+G7+G17</f>
        <v>37888.340990000004</v>
      </c>
      <c r="H37" s="7">
        <f t="shared" si="2"/>
        <v>38.555928011805385</v>
      </c>
      <c r="I37" s="24">
        <f t="shared" si="1"/>
        <v>108.90091267967728</v>
      </c>
      <c r="J37" s="17"/>
    </row>
    <row r="38" spans="2:10" ht="17.25" customHeight="1" x14ac:dyDescent="0.25">
      <c r="B38" s="15" t="s">
        <v>57</v>
      </c>
      <c r="C38" s="15"/>
      <c r="D38" s="16">
        <v>259.07499999999999</v>
      </c>
      <c r="E38" s="22">
        <v>0</v>
      </c>
      <c r="F38" s="16">
        <v>-2093.0575399999998</v>
      </c>
      <c r="G38" s="16">
        <v>1179.8630000000001</v>
      </c>
      <c r="H38" s="7">
        <f t="shared" si="2"/>
        <v>-56.370308864036303</v>
      </c>
      <c r="I38" s="24">
        <f t="shared" si="1"/>
        <v>455.41368329634281</v>
      </c>
    </row>
    <row r="40" spans="2:10" ht="12.75" customHeight="1" x14ac:dyDescent="0.25">
      <c r="B40" s="1" t="s">
        <v>72</v>
      </c>
    </row>
  </sheetData>
  <mergeCells count="7">
    <mergeCell ref="B2:I3"/>
    <mergeCell ref="I4:I6"/>
    <mergeCell ref="H4:H6"/>
    <mergeCell ref="C4:C6"/>
    <mergeCell ref="B4:B6"/>
    <mergeCell ref="E4:E6"/>
    <mergeCell ref="G4:G6"/>
  </mergeCells>
  <pageMargins left="1.1811023622047245" right="0.19685039370078741" top="0.78740157480314965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</vt:lpstr>
      <vt:lpstr>анализ!SIGN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</dc:creator>
  <dc:description>POI HSSF rep:2.44.0.119</dc:description>
  <cp:lastModifiedBy>Александра Николаевна Прасина</cp:lastModifiedBy>
  <cp:lastPrinted>2022-04-22T04:11:06Z</cp:lastPrinted>
  <dcterms:created xsi:type="dcterms:W3CDTF">2018-05-07T08:12:18Z</dcterms:created>
  <dcterms:modified xsi:type="dcterms:W3CDTF">2022-12-05T02:34:46Z</dcterms:modified>
</cp:coreProperties>
</file>